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showInkAnnotation="0" autoCompressPictures="0"/>
  <bookViews>
    <workbookView xWindow="7035" yWindow="12165" windowWidth="15480" windowHeight="11640" tabRatio="500" firstSheet="2" activeTab="3"/>
  </bookViews>
  <sheets>
    <sheet name="benefits &amp; premium" sheetId="1" r:id="rId1"/>
    <sheet name="life exclusions" sheetId="2" r:id="rId2"/>
    <sheet name="AD&amp;D exclusions" sheetId="3" r:id="rId3"/>
    <sheet name="voluntary life rates" sheetId="4" r:id="rId4"/>
  </sheets>
  <definedNames>
    <definedName name="_xlnm.Print_Titles" localSheetId="2">'AD&amp;D exclusions'!$1:$5</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I28" i="1" l="1"/>
  <c r="I31" i="1"/>
  <c r="I32" i="1"/>
  <c r="I33" i="1" s="1"/>
  <c r="B31" i="1"/>
  <c r="B28" i="1"/>
  <c r="B32" i="1" s="1"/>
  <c r="B33" i="1" s="1"/>
  <c r="G31" i="1"/>
  <c r="G28" i="1"/>
  <c r="G32" i="1"/>
  <c r="G33" i="1" s="1"/>
  <c r="H28" i="1"/>
  <c r="H32" i="1"/>
  <c r="E28" i="1"/>
  <c r="E31" i="1"/>
  <c r="E32" i="1" s="1"/>
  <c r="E33" i="1" s="1"/>
  <c r="E34" i="1" s="1"/>
  <c r="F31" i="1"/>
  <c r="F28" i="1"/>
  <c r="F32" i="1"/>
  <c r="F33" i="1" s="1"/>
  <c r="F34" i="1" s="1"/>
  <c r="D28" i="1"/>
  <c r="D31" i="1"/>
  <c r="D32" i="1" s="1"/>
  <c r="D33" i="1" s="1"/>
  <c r="D34" i="1" s="1"/>
  <c r="C31" i="1"/>
  <c r="C28" i="1"/>
  <c r="C32" i="1"/>
  <c r="C33" i="1" s="1"/>
  <c r="C34" i="1" s="1"/>
  <c r="G34" i="1" l="1"/>
  <c r="I34" i="1"/>
</calcChain>
</file>

<file path=xl/sharedStrings.xml><?xml version="1.0" encoding="utf-8"?>
<sst xmlns="http://schemas.openxmlformats.org/spreadsheetml/2006/main" count="199" uniqueCount="130">
  <si>
    <t>included; retirees not eligible</t>
  </si>
  <si>
    <t>Accelerated Living Benefits</t>
  </si>
  <si>
    <t>Age Reductions</t>
  </si>
  <si>
    <t>Basic Life Premiums</t>
  </si>
  <si>
    <t>Life Volume</t>
  </si>
  <si>
    <t>Rate Per $1,000 of Benefit</t>
  </si>
  <si>
    <t>Life Monthly Premium</t>
  </si>
  <si>
    <t>A D &amp; D Volume</t>
  </si>
  <si>
    <t>A D &amp; D Monthly Premium</t>
  </si>
  <si>
    <t>Total Monthly Premium</t>
  </si>
  <si>
    <t>Annual Premium</t>
  </si>
  <si>
    <t>Annual Difference</t>
  </si>
  <si>
    <t>Rate Guarantee Period</t>
  </si>
  <si>
    <t xml:space="preserve">No benefits will be payable if death results from an act of suicide, committed while sane or insane if such act occurs within two years of the effective date of insurance or increase in amount of term life insurance 
2-year period includes the time policy was in force under prior plan 
</t>
  </si>
  <si>
    <t>Prepared by The Rhodes Insurance Group</t>
  </si>
  <si>
    <t>City of Dania Beach</t>
  </si>
  <si>
    <t>Hartford</t>
  </si>
  <si>
    <t xml:space="preserve">City of Dania beach </t>
  </si>
  <si>
    <t xml:space="preserve">City of Dania Beach </t>
  </si>
  <si>
    <t xml:space="preserve">Basic Life </t>
  </si>
  <si>
    <t xml:space="preserve">No exclusions </t>
  </si>
  <si>
    <t>to 50% at age 70,
to 25% at age 75</t>
  </si>
  <si>
    <t>2 years</t>
  </si>
  <si>
    <t>Age</t>
  </si>
  <si>
    <t>&lt; 30</t>
  </si>
  <si>
    <t>30-34</t>
  </si>
  <si>
    <t>35-39</t>
  </si>
  <si>
    <t>40-44</t>
  </si>
  <si>
    <t>45-49</t>
  </si>
  <si>
    <t>50-54</t>
  </si>
  <si>
    <t>55-59</t>
  </si>
  <si>
    <t>60-64</t>
  </si>
  <si>
    <t>65-69</t>
  </si>
  <si>
    <t>Child rate per $5,000</t>
  </si>
  <si>
    <t>up to 80% of basic &amp; additional benefit to maximum of $500,000</t>
  </si>
  <si>
    <t>Guarantee Issue</t>
  </si>
  <si>
    <t>Waiver of Life Premium in the Event of Total Disability</t>
  </si>
  <si>
    <t>Group Life and AD&amp;D Benefit &amp; Premium Comparison</t>
  </si>
  <si>
    <t>October 1, 2012</t>
  </si>
  <si>
    <t>Hartford
Current &amp; Renewal</t>
  </si>
  <si>
    <t>Department Heads</t>
  </si>
  <si>
    <t>2x annual earnings rounded to next higher $1,000;
maximum benefit $100,000</t>
  </si>
  <si>
    <t>Elected Officials</t>
  </si>
  <si>
    <t>2x annual earnings rounded to next higher $1,000;
maximum benefit $50,000</t>
  </si>
  <si>
    <t>Retirees</t>
  </si>
  <si>
    <t>Basic Life &amp; AD&amp;D</t>
  </si>
  <si>
    <t>Benefit Amounts</t>
  </si>
  <si>
    <t>Hartford Current</t>
  </si>
  <si>
    <t>Hartford Renewal</t>
  </si>
  <si>
    <t>Voluntary
(Supplemental Life)</t>
  </si>
  <si>
    <t>Hartford
Current</t>
  </si>
  <si>
    <t>Group Life Exclusions</t>
  </si>
  <si>
    <t>Group AD&amp;D Exclusions</t>
  </si>
  <si>
    <t>Voluntary Life Rates</t>
  </si>
  <si>
    <t>Unum</t>
  </si>
  <si>
    <t>up to 50% of life amount to maximum of $750,000</t>
  </si>
  <si>
    <r>
      <t xml:space="preserve">Hartford
Current
</t>
    </r>
    <r>
      <rPr>
        <b/>
        <i/>
        <sz val="11"/>
        <rFont val="Times New Roman"/>
        <family val="1"/>
      </rPr>
      <t>per $1,000</t>
    </r>
  </si>
  <si>
    <r>
      <t xml:space="preserve">Unum
</t>
    </r>
    <r>
      <rPr>
        <b/>
        <i/>
        <sz val="11"/>
        <rFont val="Times New Roman"/>
        <family val="1"/>
      </rPr>
      <t>per $5,000 spouse</t>
    </r>
  </si>
  <si>
    <r>
      <t xml:space="preserve">Unum
</t>
    </r>
    <r>
      <rPr>
        <b/>
        <i/>
        <sz val="11"/>
        <rFont val="Times New Roman"/>
        <family val="1"/>
      </rPr>
      <t>per $10,000 employee</t>
    </r>
  </si>
  <si>
    <t>70-74</t>
  </si>
  <si>
    <t>75+</t>
  </si>
  <si>
    <t>0.76 per $2,000</t>
  </si>
  <si>
    <t>Reliance Standard</t>
  </si>
  <si>
    <t>to 50% at age 70</t>
  </si>
  <si>
    <t>included</t>
  </si>
  <si>
    <r>
      <t xml:space="preserve">Reliance Standard
</t>
    </r>
    <r>
      <rPr>
        <b/>
        <i/>
        <sz val="11"/>
        <rFont val="Times New Roman"/>
        <family val="1"/>
      </rPr>
      <t>per $1,000</t>
    </r>
  </si>
  <si>
    <t>0.20 per $1,000</t>
  </si>
  <si>
    <t>Voluntary Life</t>
  </si>
  <si>
    <t>Spouse</t>
  </si>
  <si>
    <t>Child</t>
  </si>
  <si>
    <t>All Full-Time Employees</t>
  </si>
  <si>
    <t>Participation Requirements</t>
  </si>
  <si>
    <t>No exclusions</t>
  </si>
  <si>
    <t>Benefit will not be paid for loss caused by or resulting from:</t>
  </si>
  <si>
    <t>$500 from age 14 days to 6 months,
$5,000 age 6 months to age 19 (26 if full-time student)</t>
  </si>
  <si>
    <t>Benefit will not be paid for loss caused by, contributed to or resulting from:</t>
  </si>
  <si>
    <t>increments of $10,000 to maximum of lesser of 5x annual earnings or $500,000</t>
  </si>
  <si>
    <t>$50,000 employee,
$25,000 spouse</t>
  </si>
  <si>
    <t>$1,000 from live birth to 6 months;
6 months to 19 years (26 if full-time student) increments of $2,000 to maximum of lesser of 100% of employee amount or $10,000</t>
  </si>
  <si>
    <t>to 65% at age 65,
to 50% at age 70</t>
  </si>
  <si>
    <t>greater of 10 employees or 20%</t>
  </si>
  <si>
    <t>increments of $10,000 to maximum of lesser of 5x annual earnings or $110,000</t>
  </si>
  <si>
    <t>$500 from live birth to 6 months;
$5,000 from 6 months to age 19</t>
  </si>
  <si>
    <t>increments of $5,000 to maximum of lesser of 50% of employee amount or $50,000</t>
  </si>
  <si>
    <t>to 50% at age 70
to 25% at age 75</t>
  </si>
  <si>
    <t>$110,000 employee,
$30,000 spouse</t>
  </si>
  <si>
    <t>Benefit will not be paid for loss caused by or contributed to by:</t>
  </si>
  <si>
    <t>• intentionally self-inflicted injury
• suicide or attempted suicide, whether sane or insane
• war or act of war, whether declared or undeclared
• injury sustained while taking drugs including, but not limited to, sedatives, narcotics, barbiturates, amphetamines or hallucinogens, unless as prescribed or administered by a physician
• injury sustained while committing or attempting to commit a felony
• injury sustained while intoxicated</t>
  </si>
  <si>
    <t>• suicide, self-destruction while sane, intentionally self-inflicted injury while sane or insane
• active participation in a riot
• attempt to commit or commission of a crime
• war or any act of way, declared or undeclared
• use of prescription or non-prescription drug, poison, fume or other chemical substance unless used under direction of physician (does not apply for ethanol)
• disease or diagnostic, medical or surgical treatment, or mental disorder
• being intoxicated</t>
  </si>
  <si>
    <t xml:space="preserve">• suicide or self-inflicted injury
• war or any act of war, declared or undeclared
• sickness, disease, myocardial infarction, including medical or surgical treatment
• commission or attempted commission of assault or felony
• insured's acute or chronic alcoholic intoxication
• voluntary consumption of illegal or controlled substance or non-prescribed narcotic or drug
• injury arising out of or in the course of employment for wage or profit
</t>
  </si>
  <si>
    <t>Symetra</t>
  </si>
  <si>
    <t>3 years</t>
  </si>
  <si>
    <t>2x annual earnings;
maximum benefit $50,000</t>
  </si>
  <si>
    <t>N/A</t>
  </si>
  <si>
    <t>Unum*</t>
  </si>
  <si>
    <t>Symetra*</t>
  </si>
  <si>
    <t>increments of $10,000 to maximum of lesser of 5x annual earnings or  $110,000</t>
  </si>
  <si>
    <t xml:space="preserve">increments of $5,000 to maximum of lesser of 50% of employee amount or $50,000 </t>
  </si>
  <si>
    <r>
      <t xml:space="preserve">Symetra
</t>
    </r>
    <r>
      <rPr>
        <b/>
        <i/>
        <sz val="11"/>
        <rFont val="Times New Roman"/>
        <family val="1"/>
      </rPr>
      <t>per $1,000</t>
    </r>
  </si>
  <si>
    <t>Standard</t>
  </si>
  <si>
    <t>All Other Full-Time Employees</t>
  </si>
  <si>
    <t>Full Benefit</t>
  </si>
  <si>
    <t>increments of $10,000 to maximum of $110,000</t>
  </si>
  <si>
    <t>to 50% at age 65,
to 25% at age 70</t>
  </si>
  <si>
    <t>$50,000 employee,
$10,000 spouse</t>
  </si>
  <si>
    <t>56% of eligible employees,
20% spouses</t>
  </si>
  <si>
    <t>2 year suicide exclusion</t>
  </si>
  <si>
    <t>• war or any act of war
• suicide or any other intentionally-inflicted injury while sane or insane
• commission or attempting to commit an assault or felony or actively participating in vilent disorder or riot
• voluntary use or consumption of any poison, chemical compound, alcohol or drug unless used according to the directions of a physician
• sickness or pregnancy existing at time of accident
• heart attack or stroke
• medical or surgical treatment for any of the above</t>
  </si>
  <si>
    <t>Active</t>
  </si>
  <si>
    <t>-</t>
  </si>
  <si>
    <t>* Unum, Standard &amp; Symetra: retirees not eligible for AD&amp;D coverage.</t>
  </si>
  <si>
    <t>Mutual of Omaha</t>
  </si>
  <si>
    <t>up to 80% of basic &amp; additional life benefit to maximum of $500,000</t>
  </si>
  <si>
    <t>increments of $10,000 to maximum of 5x annual salary or $110,000</t>
  </si>
  <si>
    <t>increments of $5,000 to maximum of 100% of employee amount or $50,000</t>
  </si>
  <si>
    <t>$5,000 or
$10,000</t>
  </si>
  <si>
    <t>?</t>
  </si>
  <si>
    <t>Mutual of Omaha provided alternate voluntary plan with employee guarantee issue of $150,000.</t>
  </si>
  <si>
    <t>.06 per $1,000</t>
  </si>
  <si>
    <r>
      <rPr>
        <sz val="11"/>
        <color rgb="FFFF0000"/>
        <rFont val="Times New Roman"/>
        <family val="1"/>
      </rPr>
      <t>included for active employees only;</t>
    </r>
    <r>
      <rPr>
        <sz val="11"/>
        <rFont val="Times New Roman"/>
        <family val="1"/>
      </rPr>
      <t xml:space="preserve"> includes basic and supplemental benefit</t>
    </r>
  </si>
  <si>
    <r>
      <t xml:space="preserve">up to 75% of basic &amp; additional life benefit to maximum of $500,000; </t>
    </r>
    <r>
      <rPr>
        <sz val="11"/>
        <color rgb="FFFF0000"/>
        <rFont val="Times New Roman"/>
        <family val="1"/>
      </rPr>
      <t>retirees not eligible</t>
    </r>
  </si>
  <si>
    <t>increments of $10,000 to maximum or $200,000</t>
  </si>
  <si>
    <t>increments of $5,000 to maximum of the lesser of 100% of employee life amount or $500,000</t>
  </si>
  <si>
    <r>
      <t xml:space="preserve">increments of $5,000 to maximum of lesser of 50% of employee amount or </t>
    </r>
    <r>
      <rPr>
        <sz val="11"/>
        <color rgb="FFFF0000"/>
        <rFont val="Times New Roman"/>
        <family val="1"/>
      </rPr>
      <t>$30,000</t>
    </r>
  </si>
  <si>
    <r>
      <rPr>
        <sz val="11"/>
        <color rgb="FFFF0000"/>
        <rFont val="Times New Roman"/>
        <family val="1"/>
      </rPr>
      <t>$500 from 15 days to 6 months,</t>
    </r>
    <r>
      <rPr>
        <sz val="11"/>
        <rFont val="Times New Roman"/>
        <family val="1"/>
      </rPr>
      <t xml:space="preserve">
$5,000 from 6 months to age 19 (26 if full-time student)</t>
    </r>
  </si>
  <si>
    <r>
      <t xml:space="preserve">$110,000 employee,
</t>
    </r>
    <r>
      <rPr>
        <sz val="11"/>
        <color rgb="FFFF0000"/>
        <rFont val="Times New Roman"/>
        <family val="1"/>
      </rPr>
      <t>$25,000 spouse</t>
    </r>
  </si>
  <si>
    <r>
      <rPr>
        <sz val="11"/>
        <color rgb="FFFF0000"/>
        <rFont val="Times New Roman"/>
        <family val="1"/>
      </rPr>
      <t>up to 75%</t>
    </r>
    <r>
      <rPr>
        <sz val="11"/>
        <rFont val="Times New Roman"/>
        <family val="1"/>
      </rPr>
      <t xml:space="preserve"> of basic &amp; additional benefit to maximum of $500,000</t>
    </r>
  </si>
  <si>
    <t>Standard*</t>
  </si>
  <si>
    <t>Will not pay benefits for death which results from suicide while sane or insane within 2 years from date insurance begins; will instead pay sum of premiums paid.
If death results from suicide, while sane or insane, within 2 years from effective date of any increase in benefit the increase will not be paid; instead will pay total of premiums paid on the increase.</t>
  </si>
  <si>
    <t>• intentionally self-inflicted injury or sickness
• suicide or attempted suicide
• participation in a riot or in the commission of a felony
• an act of declared or undeclared war or armed aggression
• while the insured in on active duty or training the the Armed Forces, National Guard or Reserves of any state or country for which any governmental body is liable
• injury is not permanent
•occurs more than 356 days after the injury unless insured is in coma or being kept alive by artificial support
• injury no resulting from accident
•caused by intentioanl self-infliction of carbon monoxide poisoning
• injuries received in aircraft unless riding as a passenger in commercial aircraft
• injuries received in aircraft engaged in racing, endurance tests, acrobatic or stunt flying
• resulting from injuries received while under influence of any controlled drug unless administered on physician's advice
• injuried received while intoxicated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</si>
</sst>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6" formatCode="&quot;$&quot;#,##0_);[Red]\(&quot;$&quot;#,##0\)"/>
    <numFmt numFmtId="164" formatCode="&quot;$&quot;#,##0"/>
    <numFmt numFmtId="165" formatCode="&quot;$&quot;#,##0.00"/>
  </numFmts>
  <fonts count="13" x14ac:knownFonts="1">
    <font>
      <sz val="12"/>
      <name val="Times New Roman"/>
    </font>
    <font>
      <b/>
      <sz val="12"/>
      <name val="Times New Roman"/>
      <family val="1"/>
    </font>
    <font>
      <sz val="12"/>
      <name val="Times New Roman"/>
      <family val="1"/>
    </font>
    <font>
      <sz val="8"/>
      <name val="Times New Roman"/>
      <family val="1"/>
    </font>
    <font>
      <b/>
      <sz val="11"/>
      <name val="Times New Roman"/>
      <family val="1"/>
    </font>
    <font>
      <sz val="11"/>
      <name val="Times New Roman"/>
      <family val="1"/>
    </font>
    <font>
      <i/>
      <sz val="11"/>
      <name val="Times New Roman"/>
      <family val="1"/>
    </font>
    <font>
      <u/>
      <sz val="12"/>
      <color theme="10"/>
      <name val="Times New Roman"/>
      <family val="1"/>
    </font>
    <font>
      <u/>
      <sz val="12"/>
      <color theme="11"/>
      <name val="Times New Roman"/>
      <family val="1"/>
    </font>
    <font>
      <b/>
      <i/>
      <sz val="11"/>
      <name val="Times New Roman"/>
      <family val="1"/>
    </font>
    <font>
      <sz val="11"/>
      <color rgb="FF0000FF"/>
      <name val="Times New Roman"/>
      <family val="1"/>
    </font>
    <font>
      <sz val="11"/>
      <color rgb="FF008000"/>
      <name val="Times New Roman"/>
      <family val="1"/>
    </font>
    <font>
      <sz val="11"/>
      <color rgb="FFFF0000"/>
      <name val="Times New Roman"/>
      <family val="1"/>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s>
  <cellStyleXfs count="35">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17">
    <xf numFmtId="0" fontId="0" fillId="0" borderId="0" xfId="0"/>
    <xf numFmtId="0" fontId="1" fillId="0" borderId="0" xfId="0" applyFont="1" applyAlignment="1">
      <alignment horizontal="centerContinuous"/>
    </xf>
    <xf numFmtId="0" fontId="1" fillId="0" borderId="0" xfId="0" applyFont="1" applyBorder="1" applyAlignment="1">
      <alignment horizontal="centerContinuous"/>
    </xf>
    <xf numFmtId="0" fontId="2" fillId="0" borderId="0" xfId="0" applyFont="1" applyBorder="1" applyAlignment="1">
      <alignment horizontal="centerContinuous"/>
    </xf>
    <xf numFmtId="14" fontId="0" fillId="0" borderId="0" xfId="0" applyNumberFormat="1" applyAlignment="1">
      <alignment horizontal="left"/>
    </xf>
    <xf numFmtId="0" fontId="2" fillId="0" borderId="0" xfId="0" applyFont="1" applyAlignment="1">
      <alignment horizontal="center"/>
    </xf>
    <xf numFmtId="0" fontId="4" fillId="0" borderId="0" xfId="0" applyFont="1" applyBorder="1" applyAlignment="1">
      <alignment horizontal="centerContinuous"/>
    </xf>
    <xf numFmtId="0" fontId="5" fillId="0" borderId="0" xfId="0" applyFont="1" applyBorder="1" applyAlignment="1">
      <alignment horizontal="centerContinuous"/>
    </xf>
    <xf numFmtId="0" fontId="5" fillId="0" borderId="0" xfId="0" applyFont="1" applyBorder="1"/>
    <xf numFmtId="0" fontId="4" fillId="0" borderId="0" xfId="0" quotePrefix="1" applyFont="1" applyBorder="1" applyAlignment="1">
      <alignment horizontal="centerContinuous"/>
    </xf>
    <xf numFmtId="0" fontId="5" fillId="0" borderId="0" xfId="0" applyFont="1" applyBorder="1" applyAlignment="1">
      <alignment horizontal="center" vertical="center" wrapText="1"/>
    </xf>
    <xf numFmtId="0" fontId="5" fillId="0" borderId="0" xfId="0" applyFont="1" applyBorder="1" applyAlignment="1">
      <alignment horizontal="centerContinuous" vertical="center" wrapText="1"/>
    </xf>
    <xf numFmtId="14" fontId="5" fillId="0" borderId="0" xfId="0" applyNumberFormat="1" applyFont="1" applyBorder="1" applyAlignment="1">
      <alignment horizontal="left"/>
    </xf>
    <xf numFmtId="0" fontId="1" fillId="0" borderId="0" xfId="0" quotePrefix="1" applyFont="1" applyBorder="1" applyAlignment="1">
      <alignment horizontal="centerContinuous"/>
    </xf>
    <xf numFmtId="0" fontId="0" fillId="0" borderId="0" xfId="0" applyFont="1" applyAlignment="1">
      <alignment horizontal="left"/>
    </xf>
    <xf numFmtId="14" fontId="2" fillId="0" borderId="0" xfId="0" applyNumberFormat="1" applyFont="1" applyAlignment="1">
      <alignment horizontal="left"/>
    </xf>
    <xf numFmtId="0" fontId="0" fillId="0" borderId="0" xfId="0" applyFont="1"/>
    <xf numFmtId="0" fontId="0" fillId="0" borderId="0" xfId="0" applyFont="1" applyAlignment="1"/>
    <xf numFmtId="14" fontId="0" fillId="0" borderId="0" xfId="0" applyNumberFormat="1" applyFont="1" applyAlignment="1">
      <alignment horizontal="left" wrapText="1"/>
    </xf>
    <xf numFmtId="0" fontId="4" fillId="0" borderId="1" xfId="0" applyFont="1" applyBorder="1" applyAlignment="1">
      <alignment horizontal="center" vertical="center" wrapText="1"/>
    </xf>
    <xf numFmtId="0" fontId="4" fillId="0" borderId="1" xfId="0" applyFont="1" applyBorder="1" applyAlignment="1">
      <alignment horizontal="centerContinuous" vertical="center" wrapText="1"/>
    </xf>
    <xf numFmtId="0" fontId="5" fillId="2" borderId="1" xfId="0" applyFont="1" applyFill="1" applyBorder="1" applyAlignment="1">
      <alignment horizontal="centerContinuous" vertical="center" wrapText="1"/>
    </xf>
    <xf numFmtId="0" fontId="5" fillId="2" borderId="1" xfId="0" applyFont="1" applyFill="1" applyBorder="1" applyAlignment="1">
      <alignment horizontal="center" vertical="center" wrapText="1"/>
    </xf>
    <xf numFmtId="5" fontId="6" fillId="0" borderId="1" xfId="0" applyNumberFormat="1" applyFont="1" applyBorder="1" applyAlignment="1">
      <alignment horizontal="right" vertical="center" wrapText="1"/>
    </xf>
    <xf numFmtId="6" fontId="5" fillId="0" borderId="1" xfId="0" applyNumberFormat="1" applyFont="1" applyFill="1" applyBorder="1" applyAlignment="1">
      <alignment horizontal="centerContinuous" vertical="center" wrapText="1"/>
    </xf>
    <xf numFmtId="6" fontId="5" fillId="0" borderId="1" xfId="0" applyNumberFormat="1" applyFont="1" applyBorder="1" applyAlignment="1">
      <alignment horizontal="centerContinuous" vertical="center" wrapText="1"/>
    </xf>
    <xf numFmtId="6"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6"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Continuous" vertical="center" wrapText="1"/>
    </xf>
    <xf numFmtId="0" fontId="6" fillId="0" borderId="1" xfId="0" applyFont="1" applyBorder="1" applyAlignment="1">
      <alignment horizontal="right" vertical="center" wrapText="1"/>
    </xf>
    <xf numFmtId="9" fontId="5" fillId="0" borderId="1" xfId="0" applyNumberFormat="1" applyFont="1" applyBorder="1" applyAlignment="1">
      <alignment horizontal="center" vertical="center" wrapText="1"/>
    </xf>
    <xf numFmtId="164" fontId="5" fillId="0" borderId="1" xfId="0" applyNumberFormat="1" applyFont="1" applyFill="1" applyBorder="1" applyAlignment="1">
      <alignment horizontal="center" vertical="center" wrapText="1"/>
    </xf>
    <xf numFmtId="165"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5" fontId="5" fillId="0" borderId="1" xfId="0" applyNumberFormat="1" applyFont="1" applyBorder="1" applyAlignment="1">
      <alignment horizontal="center"/>
    </xf>
    <xf numFmtId="164"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Continuous" vertical="center" wrapText="1"/>
    </xf>
    <xf numFmtId="0" fontId="5" fillId="0" borderId="1" xfId="0" applyNumberFormat="1" applyFont="1" applyBorder="1" applyAlignment="1">
      <alignment horizontal="centerContinuous" vertical="center" wrapText="1"/>
    </xf>
    <xf numFmtId="0" fontId="5"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5" fillId="2" borderId="3" xfId="0" applyFont="1" applyFill="1" applyBorder="1" applyAlignment="1">
      <alignment horizontal="center" vertical="center" wrapText="1"/>
    </xf>
    <xf numFmtId="0" fontId="4" fillId="0" borderId="4" xfId="0" applyFont="1" applyBorder="1" applyAlignment="1">
      <alignment horizontal="centerContinuous" vertical="center" wrapText="1"/>
    </xf>
    <xf numFmtId="6" fontId="5" fillId="0" borderId="5" xfId="0" applyNumberFormat="1" applyFont="1" applyFill="1" applyBorder="1" applyAlignment="1">
      <alignment horizontal="centerContinuous" vertical="center" wrapText="1"/>
    </xf>
    <xf numFmtId="6" fontId="5" fillId="0" borderId="5" xfId="0" applyNumberFormat="1" applyFont="1" applyBorder="1" applyAlignment="1">
      <alignment horizontal="centerContinuous" vertical="center" wrapText="1"/>
    </xf>
    <xf numFmtId="0" fontId="5" fillId="2" borderId="2" xfId="0" applyFont="1" applyFill="1" applyBorder="1" applyAlignment="1">
      <alignment horizontal="centerContinuous" vertical="center" wrapText="1"/>
    </xf>
    <xf numFmtId="0" fontId="5" fillId="2" borderId="3" xfId="0" applyFont="1" applyFill="1" applyBorder="1" applyAlignment="1">
      <alignment horizontal="centerContinuous" vertical="center" wrapText="1"/>
    </xf>
    <xf numFmtId="164" fontId="5" fillId="0" borderId="1" xfId="0" applyNumberFormat="1" applyFont="1" applyBorder="1" applyAlignment="1">
      <alignment horizontal="centerContinuous" vertical="center" wrapText="1"/>
    </xf>
    <xf numFmtId="0" fontId="0" fillId="0" borderId="0" xfId="0" applyFont="1" applyAlignment="1">
      <alignment horizontal="centerContinuous"/>
    </xf>
    <xf numFmtId="6" fontId="10" fillId="0" borderId="1" xfId="0" applyNumberFormat="1" applyFont="1" applyBorder="1" applyAlignment="1">
      <alignment horizontal="center" vertical="center" wrapText="1"/>
    </xf>
    <xf numFmtId="6" fontId="10" fillId="0" borderId="5" xfId="0" applyNumberFormat="1" applyFont="1" applyFill="1" applyBorder="1" applyAlignment="1">
      <alignment horizontal="centerContinuous" vertical="center" wrapText="1"/>
    </xf>
    <xf numFmtId="6" fontId="10" fillId="0" borderId="5" xfId="0" applyNumberFormat="1" applyFont="1" applyBorder="1" applyAlignment="1">
      <alignment horizontal="centerContinuous"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6" fontId="10" fillId="0" borderId="1" xfId="0" applyNumberFormat="1" applyFont="1" applyFill="1" applyBorder="1" applyAlignment="1">
      <alignment horizontal="centerContinuous" vertical="center" wrapText="1"/>
    </xf>
    <xf numFmtId="6" fontId="10" fillId="0" borderId="1" xfId="0" applyNumberFormat="1" applyFont="1" applyBorder="1" applyAlignment="1">
      <alignment horizontal="centerContinuous" vertical="center" wrapText="1"/>
    </xf>
    <xf numFmtId="6" fontId="12" fillId="0" borderId="1" xfId="0" applyNumberFormat="1" applyFont="1" applyBorder="1" applyAlignment="1">
      <alignment horizontal="center" vertical="center" wrapText="1"/>
    </xf>
    <xf numFmtId="6" fontId="12" fillId="0" borderId="1" xfId="0" applyNumberFormat="1" applyFont="1" applyFill="1" applyBorder="1" applyAlignment="1">
      <alignment horizontal="centerContinuous" vertical="center" wrapText="1"/>
    </xf>
    <xf numFmtId="0" fontId="2" fillId="0" borderId="1" xfId="0" applyFont="1" applyBorder="1" applyAlignment="1">
      <alignment horizontal="center"/>
    </xf>
    <xf numFmtId="2" fontId="0" fillId="0" borderId="1" xfId="0" applyNumberFormat="1" applyBorder="1" applyAlignment="1">
      <alignment horizontal="center"/>
    </xf>
    <xf numFmtId="0" fontId="0" fillId="0" borderId="1" xfId="0" applyFont="1" applyBorder="1" applyAlignment="1">
      <alignment horizontal="center"/>
    </xf>
    <xf numFmtId="0" fontId="2" fillId="0" borderId="1" xfId="0" applyFont="1" applyBorder="1" applyAlignment="1">
      <alignment horizontal="center" vertical="center" wrapText="1"/>
    </xf>
    <xf numFmtId="2" fontId="0" fillId="0" borderId="1" xfId="0" applyNumberFormat="1" applyBorder="1" applyAlignment="1">
      <alignment horizontal="center" vertical="center"/>
    </xf>
    <xf numFmtId="2" fontId="0" fillId="0" borderId="1" xfId="0" applyNumberFormat="1" applyBorder="1" applyAlignment="1">
      <alignment horizontal="centerContinuous" vertical="center"/>
    </xf>
    <xf numFmtId="0" fontId="0" fillId="0" borderId="1" xfId="0" applyBorder="1" applyAlignment="1">
      <alignment horizontal="centerContinuous" vertical="center" wrapText="1"/>
    </xf>
    <xf numFmtId="0" fontId="0" fillId="0" borderId="1" xfId="0" applyBorder="1" applyAlignment="1">
      <alignment horizontal="center" vertical="center" wrapText="1"/>
    </xf>
    <xf numFmtId="2" fontId="0" fillId="0" borderId="1" xfId="0" applyNumberFormat="1" applyBorder="1" applyAlignment="1">
      <alignment horizontal="center" vertical="center" wrapText="1"/>
    </xf>
    <xf numFmtId="0" fontId="0" fillId="0" borderId="0" xfId="0" applyAlignment="1">
      <alignment horizontal="centerContinuous"/>
    </xf>
    <xf numFmtId="0" fontId="1" fillId="0" borderId="0" xfId="0" quotePrefix="1" applyFont="1" applyAlignment="1">
      <alignment horizontal="centerContinuous"/>
    </xf>
    <xf numFmtId="0" fontId="0" fillId="0" borderId="2" xfId="0" applyFont="1" applyBorder="1"/>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3" xfId="0" applyFont="1" applyBorder="1"/>
    <xf numFmtId="0" fontId="0" fillId="0" borderId="7" xfId="0" applyFont="1" applyBorder="1"/>
    <xf numFmtId="0" fontId="0" fillId="0" borderId="8" xfId="0" applyFont="1" applyBorder="1" applyAlignment="1">
      <alignment horizontal="center" vertical="center" wrapText="1"/>
    </xf>
    <xf numFmtId="0" fontId="0" fillId="0" borderId="9" xfId="0" applyFont="1" applyBorder="1"/>
    <xf numFmtId="0" fontId="0" fillId="0" borderId="10" xfId="0" applyFont="1" applyBorder="1"/>
    <xf numFmtId="0" fontId="0" fillId="0" borderId="11" xfId="0" applyFont="1" applyBorder="1"/>
    <xf numFmtId="0" fontId="0" fillId="0" borderId="7" xfId="0" applyFont="1" applyBorder="1" applyAlignment="1">
      <alignment horizontal="center" vertical="center" wrapText="1"/>
    </xf>
    <xf numFmtId="0" fontId="0" fillId="0" borderId="10" xfId="0" applyFont="1" applyBorder="1" applyAlignment="1">
      <alignment horizontal="left" vertical="top" wrapText="1"/>
    </xf>
    <xf numFmtId="0" fontId="0" fillId="0" borderId="11" xfId="0" applyFont="1" applyBorder="1" applyAlignment="1">
      <alignment horizontal="center" vertical="center" wrapText="1"/>
    </xf>
    <xf numFmtId="0" fontId="1" fillId="0" borderId="7" xfId="0" applyFont="1" applyBorder="1" applyAlignment="1">
      <alignment horizontal="center" vertical="center" wrapText="1"/>
    </xf>
    <xf numFmtId="0" fontId="0" fillId="0" borderId="9" xfId="0" applyFont="1" applyBorder="1" applyAlignment="1">
      <alignment horizontal="center" vertical="center" wrapText="1"/>
    </xf>
    <xf numFmtId="0" fontId="1" fillId="0" borderId="10" xfId="0" applyFont="1" applyBorder="1" applyAlignment="1">
      <alignment horizontal="left" vertical="top" wrapText="1"/>
    </xf>
    <xf numFmtId="0" fontId="0" fillId="0" borderId="11" xfId="0" applyFont="1" applyBorder="1" applyAlignment="1">
      <alignment horizontal="left" vertical="top" wrapText="1"/>
    </xf>
    <xf numFmtId="0" fontId="1" fillId="0" borderId="9" xfId="0" applyFont="1" applyBorder="1" applyAlignment="1">
      <alignment horizontal="center" vertical="center" wrapText="1"/>
    </xf>
    <xf numFmtId="0" fontId="1" fillId="0" borderId="11" xfId="0" applyFont="1" applyBorder="1" applyAlignment="1">
      <alignment horizontal="left" vertical="top" wrapText="1"/>
    </xf>
    <xf numFmtId="0" fontId="1" fillId="0" borderId="0" xfId="0" applyFont="1" applyAlignment="1">
      <alignment horizontal="centerContinuous" wrapText="1"/>
    </xf>
    <xf numFmtId="15" fontId="1" fillId="0" borderId="0" xfId="0" applyNumberFormat="1" applyFont="1" applyAlignment="1">
      <alignment horizontal="centerContinuous"/>
    </xf>
    <xf numFmtId="0" fontId="1" fillId="0" borderId="0" xfId="0" quotePrefix="1" applyFont="1" applyAlignment="1">
      <alignment horizontal="centerContinuous" wrapText="1"/>
    </xf>
    <xf numFmtId="0" fontId="0" fillId="0" borderId="1" xfId="0" applyBorder="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center" wrapText="1"/>
    </xf>
    <xf numFmtId="6" fontId="5" fillId="0" borderId="0" xfId="0" applyNumberFormat="1" applyFont="1" applyBorder="1"/>
    <xf numFmtId="0" fontId="4" fillId="0" borderId="4" xfId="0" applyFont="1" applyBorder="1" applyAlignment="1">
      <alignment horizontal="center" vertical="center" wrapText="1"/>
    </xf>
    <xf numFmtId="0" fontId="0" fillId="0" borderId="5" xfId="0" applyBorder="1" applyAlignment="1">
      <alignment vertical="center" wrapText="1"/>
    </xf>
    <xf numFmtId="0" fontId="0" fillId="0" borderId="11" xfId="0" applyFont="1" applyBorder="1" applyAlignment="1"/>
    <xf numFmtId="0" fontId="0" fillId="0" borderId="14" xfId="0" applyBorder="1" applyAlignment="1"/>
    <xf numFmtId="0" fontId="0" fillId="0" borderId="10" xfId="0" applyFont="1" applyBorder="1" applyAlignment="1"/>
    <xf numFmtId="0" fontId="0" fillId="0" borderId="12" xfId="0" applyBorder="1" applyAlignment="1"/>
    <xf numFmtId="0" fontId="0" fillId="0" borderId="10" xfId="0" applyBorder="1" applyAlignment="1"/>
    <xf numFmtId="0" fontId="0" fillId="0" borderId="0" xfId="0" applyFont="1" applyBorder="1" applyAlignment="1">
      <alignment horizontal="left" vertical="top" wrapText="1"/>
    </xf>
    <xf numFmtId="0" fontId="0" fillId="0" borderId="13" xfId="0" applyBorder="1" applyAlignment="1"/>
    <xf numFmtId="0" fontId="1" fillId="0" borderId="11" xfId="0" applyFont="1" applyBorder="1" applyAlignment="1">
      <alignment horizontal="left" vertical="top" wrapText="1"/>
    </xf>
    <xf numFmtId="0" fontId="1"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center" vertical="center" wrapText="1"/>
    </xf>
  </cellXfs>
  <cellStyles count="3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Normal" xfId="0" builtinId="0"/>
  </cellStyles>
  <dxfs count="2">
    <dxf>
      <font>
        <condense val="0"/>
        <extend val="0"/>
        <color indexed="10"/>
      </font>
    </dxf>
    <dxf>
      <font>
        <condense val="0"/>
        <extend val="0"/>
        <color indexed="10"/>
      </font>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42"/>
  <sheetViews>
    <sheetView workbookViewId="0">
      <selection activeCell="F39" sqref="F39"/>
    </sheetView>
  </sheetViews>
  <sheetFormatPr defaultColWidth="10.875" defaultRowHeight="15" x14ac:dyDescent="0.25"/>
  <cols>
    <col min="1" max="1" width="28.875" style="8" customWidth="1"/>
    <col min="2" max="3" width="13.875" style="8" customWidth="1"/>
    <col min="4" max="6" width="26.875" style="8" customWidth="1"/>
    <col min="7" max="8" width="13.875" style="8" customWidth="1"/>
    <col min="9" max="9" width="26.875" style="8" customWidth="1"/>
    <col min="10" max="16384" width="10.875" style="8"/>
  </cols>
  <sheetData>
    <row r="1" spans="1:9" x14ac:dyDescent="0.25">
      <c r="A1" s="6" t="s">
        <v>15</v>
      </c>
      <c r="B1" s="7"/>
      <c r="C1" s="7"/>
      <c r="D1" s="7"/>
      <c r="E1" s="7"/>
      <c r="F1" s="7"/>
      <c r="G1" s="7"/>
      <c r="H1" s="7"/>
      <c r="I1" s="7"/>
    </row>
    <row r="2" spans="1:9" x14ac:dyDescent="0.25">
      <c r="A2" s="6" t="s">
        <v>37</v>
      </c>
      <c r="B2" s="7"/>
      <c r="C2" s="7"/>
      <c r="D2" s="7"/>
      <c r="E2" s="7"/>
      <c r="F2" s="7"/>
      <c r="G2" s="7"/>
      <c r="H2" s="7"/>
      <c r="I2" s="7"/>
    </row>
    <row r="3" spans="1:9" x14ac:dyDescent="0.25">
      <c r="A3" s="9" t="s">
        <v>38</v>
      </c>
      <c r="B3" s="7"/>
      <c r="C3" s="7"/>
      <c r="D3" s="7"/>
      <c r="E3" s="7"/>
      <c r="F3" s="7"/>
      <c r="G3" s="7"/>
      <c r="H3" s="7"/>
      <c r="I3" s="7"/>
    </row>
    <row r="5" spans="1:9" ht="28.5" x14ac:dyDescent="0.25">
      <c r="A5" s="19" t="s">
        <v>45</v>
      </c>
      <c r="B5" s="44" t="s">
        <v>39</v>
      </c>
      <c r="C5" s="44"/>
      <c r="D5" s="19" t="s">
        <v>54</v>
      </c>
      <c r="E5" s="19" t="s">
        <v>62</v>
      </c>
      <c r="F5" s="19" t="s">
        <v>90</v>
      </c>
      <c r="G5" s="44" t="s">
        <v>99</v>
      </c>
      <c r="H5" s="44"/>
      <c r="I5" s="19" t="s">
        <v>111</v>
      </c>
    </row>
    <row r="6" spans="1:9" ht="12.95" customHeight="1" x14ac:dyDescent="0.25">
      <c r="A6" s="42" t="s">
        <v>46</v>
      </c>
      <c r="B6" s="47"/>
      <c r="C6" s="48"/>
      <c r="D6" s="43"/>
      <c r="E6" s="22"/>
      <c r="F6" s="22"/>
      <c r="G6" s="47"/>
      <c r="H6" s="48"/>
      <c r="I6" s="22"/>
    </row>
    <row r="7" spans="1:9" ht="45" x14ac:dyDescent="0.25">
      <c r="A7" s="23" t="s">
        <v>40</v>
      </c>
      <c r="B7" s="45" t="s">
        <v>41</v>
      </c>
      <c r="C7" s="46"/>
      <c r="D7" s="51">
        <v>100000</v>
      </c>
      <c r="E7" s="51">
        <v>100000</v>
      </c>
      <c r="F7" s="51">
        <v>100000</v>
      </c>
      <c r="G7" s="52">
        <v>100000</v>
      </c>
      <c r="H7" s="53"/>
      <c r="I7" s="51">
        <v>100000</v>
      </c>
    </row>
    <row r="8" spans="1:9" x14ac:dyDescent="0.25">
      <c r="A8" s="23" t="s">
        <v>42</v>
      </c>
      <c r="B8" s="24">
        <v>5000</v>
      </c>
      <c r="C8" s="25"/>
      <c r="D8" s="26">
        <v>5000</v>
      </c>
      <c r="E8" s="26">
        <v>5000</v>
      </c>
      <c r="F8" s="26">
        <v>5000</v>
      </c>
      <c r="G8" s="24">
        <v>5000</v>
      </c>
      <c r="H8" s="25"/>
      <c r="I8" s="26">
        <v>5000</v>
      </c>
    </row>
    <row r="9" spans="1:9" ht="45" x14ac:dyDescent="0.25">
      <c r="A9" s="23" t="s">
        <v>100</v>
      </c>
      <c r="B9" s="24" t="s">
        <v>43</v>
      </c>
      <c r="C9" s="25"/>
      <c r="D9" s="26" t="s">
        <v>43</v>
      </c>
      <c r="E9" s="26" t="s">
        <v>43</v>
      </c>
      <c r="F9" s="26" t="s">
        <v>92</v>
      </c>
      <c r="G9" s="24" t="s">
        <v>43</v>
      </c>
      <c r="H9" s="25"/>
      <c r="I9" s="26" t="s">
        <v>92</v>
      </c>
    </row>
    <row r="10" spans="1:9" x14ac:dyDescent="0.25">
      <c r="A10" s="23" t="s">
        <v>44</v>
      </c>
      <c r="B10" s="24">
        <v>5000</v>
      </c>
      <c r="C10" s="25"/>
      <c r="D10" s="26">
        <v>5000</v>
      </c>
      <c r="E10" s="26">
        <v>5000</v>
      </c>
      <c r="F10" s="26">
        <v>5000</v>
      </c>
      <c r="G10" s="24">
        <v>5000</v>
      </c>
      <c r="H10" s="25"/>
      <c r="I10" s="26">
        <v>5000</v>
      </c>
    </row>
    <row r="11" spans="1:9" x14ac:dyDescent="0.25">
      <c r="A11" s="27" t="s">
        <v>35</v>
      </c>
      <c r="B11" s="25" t="s">
        <v>101</v>
      </c>
      <c r="C11" s="25"/>
      <c r="D11" s="28" t="s">
        <v>101</v>
      </c>
      <c r="E11" s="26" t="s">
        <v>101</v>
      </c>
      <c r="F11" s="26" t="s">
        <v>101</v>
      </c>
      <c r="G11" s="25" t="s">
        <v>101</v>
      </c>
      <c r="H11" s="25"/>
      <c r="I11" s="26" t="s">
        <v>101</v>
      </c>
    </row>
    <row r="12" spans="1:9" ht="30" x14ac:dyDescent="0.25">
      <c r="A12" s="29" t="s">
        <v>36</v>
      </c>
      <c r="B12" s="30" t="s">
        <v>0</v>
      </c>
      <c r="C12" s="30"/>
      <c r="D12" s="29" t="s">
        <v>0</v>
      </c>
      <c r="E12" s="54" t="s">
        <v>64</v>
      </c>
      <c r="F12" s="29" t="s">
        <v>0</v>
      </c>
      <c r="G12" s="30" t="s">
        <v>0</v>
      </c>
      <c r="H12" s="30"/>
      <c r="I12" s="29" t="s">
        <v>0</v>
      </c>
    </row>
    <row r="13" spans="1:9" ht="45" x14ac:dyDescent="0.25">
      <c r="A13" s="29" t="s">
        <v>1</v>
      </c>
      <c r="B13" s="30" t="s">
        <v>34</v>
      </c>
      <c r="C13" s="30"/>
      <c r="D13" s="55" t="s">
        <v>55</v>
      </c>
      <c r="E13" s="29" t="s">
        <v>126</v>
      </c>
      <c r="F13" s="29" t="s">
        <v>119</v>
      </c>
      <c r="G13" s="30" t="s">
        <v>120</v>
      </c>
      <c r="H13" s="30"/>
      <c r="I13" s="29" t="s">
        <v>112</v>
      </c>
    </row>
    <row r="14" spans="1:9" ht="30" x14ac:dyDescent="0.25">
      <c r="A14" s="29" t="s">
        <v>2</v>
      </c>
      <c r="B14" s="30" t="s">
        <v>21</v>
      </c>
      <c r="C14" s="30"/>
      <c r="D14" s="29" t="s">
        <v>21</v>
      </c>
      <c r="E14" s="54" t="s">
        <v>63</v>
      </c>
      <c r="F14" s="29" t="s">
        <v>21</v>
      </c>
      <c r="G14" s="30" t="s">
        <v>21</v>
      </c>
      <c r="H14" s="30"/>
      <c r="I14" s="29" t="s">
        <v>21</v>
      </c>
    </row>
    <row r="15" spans="1:9" x14ac:dyDescent="0.25">
      <c r="A15" s="19" t="s">
        <v>67</v>
      </c>
      <c r="B15" s="47"/>
      <c r="C15" s="48"/>
      <c r="D15" s="21"/>
      <c r="E15" s="21"/>
      <c r="F15" s="21"/>
      <c r="G15" s="47"/>
      <c r="H15" s="48"/>
      <c r="I15" s="21"/>
    </row>
    <row r="16" spans="1:9" ht="28.5" x14ac:dyDescent="0.25">
      <c r="A16" s="19" t="s">
        <v>46</v>
      </c>
      <c r="B16" s="20" t="s">
        <v>39</v>
      </c>
      <c r="C16" s="20"/>
      <c r="D16" s="19" t="s">
        <v>54</v>
      </c>
      <c r="E16" s="19" t="s">
        <v>62</v>
      </c>
      <c r="F16" s="19" t="s">
        <v>90</v>
      </c>
      <c r="G16" s="20" t="s">
        <v>99</v>
      </c>
      <c r="H16" s="20"/>
      <c r="I16" s="19" t="s">
        <v>111</v>
      </c>
    </row>
    <row r="17" spans="1:9" ht="45" x14ac:dyDescent="0.25">
      <c r="A17" s="31" t="s">
        <v>70</v>
      </c>
      <c r="B17" s="24" t="s">
        <v>81</v>
      </c>
      <c r="C17" s="25"/>
      <c r="D17" s="29" t="s">
        <v>76</v>
      </c>
      <c r="E17" s="54" t="s">
        <v>121</v>
      </c>
      <c r="F17" s="29" t="s">
        <v>96</v>
      </c>
      <c r="G17" s="24" t="s">
        <v>102</v>
      </c>
      <c r="H17" s="25"/>
      <c r="I17" s="29" t="s">
        <v>113</v>
      </c>
    </row>
    <row r="18" spans="1:9" ht="45" x14ac:dyDescent="0.25">
      <c r="A18" s="31" t="s">
        <v>68</v>
      </c>
      <c r="B18" s="24" t="s">
        <v>83</v>
      </c>
      <c r="C18" s="25"/>
      <c r="D18" s="54" t="s">
        <v>122</v>
      </c>
      <c r="E18" s="24" t="s">
        <v>83</v>
      </c>
      <c r="F18" s="29" t="s">
        <v>97</v>
      </c>
      <c r="G18" s="24" t="s">
        <v>123</v>
      </c>
      <c r="H18" s="25"/>
      <c r="I18" s="54" t="s">
        <v>114</v>
      </c>
    </row>
    <row r="19" spans="1:9" ht="75" x14ac:dyDescent="0.25">
      <c r="A19" s="31" t="s">
        <v>69</v>
      </c>
      <c r="B19" s="24" t="s">
        <v>82</v>
      </c>
      <c r="C19" s="25"/>
      <c r="D19" s="54" t="s">
        <v>78</v>
      </c>
      <c r="E19" s="29" t="s">
        <v>74</v>
      </c>
      <c r="F19" s="29" t="s">
        <v>124</v>
      </c>
      <c r="G19" s="56">
        <v>5000</v>
      </c>
      <c r="H19" s="57"/>
      <c r="I19" s="54" t="s">
        <v>115</v>
      </c>
    </row>
    <row r="20" spans="1:9" ht="30" x14ac:dyDescent="0.25">
      <c r="A20" s="29" t="s">
        <v>35</v>
      </c>
      <c r="B20" s="24" t="s">
        <v>85</v>
      </c>
      <c r="C20" s="25"/>
      <c r="D20" s="58" t="s">
        <v>77</v>
      </c>
      <c r="E20" s="51">
        <v>150000</v>
      </c>
      <c r="F20" s="29" t="s">
        <v>85</v>
      </c>
      <c r="G20" s="59" t="s">
        <v>104</v>
      </c>
      <c r="H20" s="25"/>
      <c r="I20" s="29" t="s">
        <v>125</v>
      </c>
    </row>
    <row r="21" spans="1:9" ht="30" x14ac:dyDescent="0.25">
      <c r="A21" s="29" t="s">
        <v>2</v>
      </c>
      <c r="B21" s="30" t="s">
        <v>84</v>
      </c>
      <c r="C21" s="25"/>
      <c r="D21" s="29" t="s">
        <v>79</v>
      </c>
      <c r="E21" s="54" t="s">
        <v>63</v>
      </c>
      <c r="F21" s="29" t="s">
        <v>21</v>
      </c>
      <c r="G21" s="30" t="s">
        <v>103</v>
      </c>
      <c r="H21" s="25"/>
      <c r="I21" s="29" t="s">
        <v>21</v>
      </c>
    </row>
    <row r="22" spans="1:9" ht="30" x14ac:dyDescent="0.25">
      <c r="A22" s="29" t="s">
        <v>71</v>
      </c>
      <c r="B22" s="30" t="s">
        <v>93</v>
      </c>
      <c r="C22" s="30"/>
      <c r="D22" s="29" t="s">
        <v>80</v>
      </c>
      <c r="E22" s="32">
        <v>0.2</v>
      </c>
      <c r="F22" s="29" t="s">
        <v>116</v>
      </c>
      <c r="G22" s="30" t="s">
        <v>105</v>
      </c>
      <c r="H22" s="30"/>
      <c r="I22" s="32">
        <v>0.61</v>
      </c>
    </row>
    <row r="23" spans="1:9" x14ac:dyDescent="0.25">
      <c r="A23" s="10"/>
      <c r="B23" s="11"/>
      <c r="C23" s="11"/>
      <c r="D23" s="10"/>
      <c r="E23" s="10"/>
      <c r="F23" s="10"/>
      <c r="G23" s="11"/>
      <c r="H23" s="11"/>
      <c r="I23" s="10"/>
    </row>
    <row r="24" spans="1:9" ht="12.95" customHeight="1" x14ac:dyDescent="0.25">
      <c r="A24" s="103" t="s">
        <v>3</v>
      </c>
      <c r="B24" s="103" t="s">
        <v>47</v>
      </c>
      <c r="C24" s="103" t="s">
        <v>48</v>
      </c>
      <c r="D24" s="103" t="s">
        <v>94</v>
      </c>
      <c r="E24" s="103" t="s">
        <v>62</v>
      </c>
      <c r="F24" s="103" t="s">
        <v>95</v>
      </c>
      <c r="G24" s="20" t="s">
        <v>127</v>
      </c>
      <c r="H24" s="20"/>
      <c r="I24" s="103" t="s">
        <v>111</v>
      </c>
    </row>
    <row r="25" spans="1:9" ht="12.95" customHeight="1" x14ac:dyDescent="0.25">
      <c r="A25" s="104"/>
      <c r="B25" s="104"/>
      <c r="C25" s="104"/>
      <c r="D25" s="104"/>
      <c r="E25" s="104"/>
      <c r="F25" s="104"/>
      <c r="G25" s="20" t="s">
        <v>108</v>
      </c>
      <c r="H25" s="20" t="s">
        <v>44</v>
      </c>
      <c r="I25" s="104"/>
    </row>
    <row r="26" spans="1:9" x14ac:dyDescent="0.25">
      <c r="A26" s="29" t="s">
        <v>4</v>
      </c>
      <c r="B26" s="33">
        <v>5019500</v>
      </c>
      <c r="C26" s="33">
        <v>5019500</v>
      </c>
      <c r="D26" s="33">
        <v>5019500</v>
      </c>
      <c r="E26" s="33">
        <v>5019500</v>
      </c>
      <c r="F26" s="33">
        <v>5019500</v>
      </c>
      <c r="G26" s="33">
        <v>4687000</v>
      </c>
      <c r="H26" s="33">
        <v>332500</v>
      </c>
      <c r="I26" s="33">
        <v>5019500</v>
      </c>
    </row>
    <row r="27" spans="1:9" x14ac:dyDescent="0.25">
      <c r="A27" s="29" t="s">
        <v>5</v>
      </c>
      <c r="B27" s="34">
        <v>0.15</v>
      </c>
      <c r="C27" s="34">
        <v>0.26</v>
      </c>
      <c r="D27" s="34">
        <v>0.28000000000000003</v>
      </c>
      <c r="E27" s="34">
        <v>0.23</v>
      </c>
      <c r="F27" s="34">
        <v>0.23</v>
      </c>
      <c r="G27" s="34">
        <v>0.16</v>
      </c>
      <c r="H27" s="34">
        <v>1.08</v>
      </c>
      <c r="I27" s="34">
        <v>0.2</v>
      </c>
    </row>
    <row r="28" spans="1:9" x14ac:dyDescent="0.25">
      <c r="A28" s="29" t="s">
        <v>6</v>
      </c>
      <c r="B28" s="35">
        <f t="shared" ref="B28:I28" si="0">B26/1000*B27</f>
        <v>752.92499999999995</v>
      </c>
      <c r="C28" s="35">
        <f t="shared" si="0"/>
        <v>1305.07</v>
      </c>
      <c r="D28" s="35">
        <f t="shared" si="0"/>
        <v>1405.46</v>
      </c>
      <c r="E28" s="35">
        <f t="shared" si="0"/>
        <v>1154.4850000000001</v>
      </c>
      <c r="F28" s="35">
        <f t="shared" si="0"/>
        <v>1154.4850000000001</v>
      </c>
      <c r="G28" s="35">
        <f t="shared" si="0"/>
        <v>749.92</v>
      </c>
      <c r="H28" s="35">
        <f t="shared" si="0"/>
        <v>359.1</v>
      </c>
      <c r="I28" s="35">
        <f t="shared" si="0"/>
        <v>1003.9000000000001</v>
      </c>
    </row>
    <row r="29" spans="1:9" x14ac:dyDescent="0.25">
      <c r="A29" s="36" t="s">
        <v>7</v>
      </c>
      <c r="B29" s="33">
        <v>5019500</v>
      </c>
      <c r="C29" s="33">
        <v>5019500</v>
      </c>
      <c r="D29" s="33">
        <v>4687000</v>
      </c>
      <c r="E29" s="33">
        <v>5019500</v>
      </c>
      <c r="F29" s="33">
        <v>4687000</v>
      </c>
      <c r="G29" s="33">
        <v>4687000</v>
      </c>
      <c r="H29" s="33" t="s">
        <v>109</v>
      </c>
      <c r="I29" s="33">
        <v>5019500</v>
      </c>
    </row>
    <row r="30" spans="1:9" x14ac:dyDescent="0.25">
      <c r="A30" s="29" t="s">
        <v>5</v>
      </c>
      <c r="B30" s="34">
        <v>0.03</v>
      </c>
      <c r="C30" s="34">
        <v>0.03</v>
      </c>
      <c r="D30" s="34">
        <v>0.03</v>
      </c>
      <c r="E30" s="34">
        <v>0.02</v>
      </c>
      <c r="F30" s="34">
        <v>0.02</v>
      </c>
      <c r="G30" s="34">
        <v>0.02</v>
      </c>
      <c r="H30" s="34" t="s">
        <v>109</v>
      </c>
      <c r="I30" s="34">
        <v>0.03</v>
      </c>
    </row>
    <row r="31" spans="1:9" x14ac:dyDescent="0.25">
      <c r="A31" s="29" t="s">
        <v>8</v>
      </c>
      <c r="B31" s="35">
        <f t="shared" ref="B31:F31" si="1">B29/1000*B30</f>
        <v>150.58500000000001</v>
      </c>
      <c r="C31" s="35">
        <f t="shared" ref="C31" si="2">C29/1000*C30</f>
        <v>150.58500000000001</v>
      </c>
      <c r="D31" s="35">
        <f t="shared" si="1"/>
        <v>140.60999999999999</v>
      </c>
      <c r="E31" s="35">
        <f t="shared" si="1"/>
        <v>100.39</v>
      </c>
      <c r="F31" s="35">
        <f t="shared" si="1"/>
        <v>93.74</v>
      </c>
      <c r="G31" s="35">
        <f t="shared" ref="G31" si="3">G29/1000*G30</f>
        <v>93.74</v>
      </c>
      <c r="H31" s="35" t="s">
        <v>109</v>
      </c>
      <c r="I31" s="35">
        <f t="shared" ref="I31" si="4">I29/1000*I30</f>
        <v>150.58500000000001</v>
      </c>
    </row>
    <row r="32" spans="1:9" x14ac:dyDescent="0.25">
      <c r="A32" s="27" t="s">
        <v>9</v>
      </c>
      <c r="B32" s="35">
        <f t="shared" ref="B32:F32" si="5">B31+B28</f>
        <v>903.51</v>
      </c>
      <c r="C32" s="35">
        <f t="shared" ref="C32" si="6">C31+C28</f>
        <v>1455.655</v>
      </c>
      <c r="D32" s="35">
        <f t="shared" si="5"/>
        <v>1546.07</v>
      </c>
      <c r="E32" s="35">
        <f t="shared" si="5"/>
        <v>1254.8750000000002</v>
      </c>
      <c r="F32" s="35">
        <f t="shared" si="5"/>
        <v>1248.2250000000001</v>
      </c>
      <c r="G32" s="35">
        <f t="shared" ref="G32" si="7">G31+G28</f>
        <v>843.66</v>
      </c>
      <c r="H32" s="35">
        <f>H28</f>
        <v>359.1</v>
      </c>
      <c r="I32" s="35">
        <f t="shared" ref="I32" si="8">I31+I28</f>
        <v>1154.4850000000001</v>
      </c>
    </row>
    <row r="33" spans="1:9" x14ac:dyDescent="0.25">
      <c r="A33" s="37" t="s">
        <v>10</v>
      </c>
      <c r="B33" s="35">
        <f t="shared" ref="B33:F33" si="9">12*B32</f>
        <v>10842.119999999999</v>
      </c>
      <c r="C33" s="35">
        <f t="shared" si="9"/>
        <v>17467.86</v>
      </c>
      <c r="D33" s="35">
        <f t="shared" si="9"/>
        <v>18552.84</v>
      </c>
      <c r="E33" s="35">
        <f t="shared" si="9"/>
        <v>15058.500000000004</v>
      </c>
      <c r="F33" s="35">
        <f t="shared" si="9"/>
        <v>14978.7</v>
      </c>
      <c r="G33" s="49">
        <f>12*(G32+H32)</f>
        <v>14433.119999999999</v>
      </c>
      <c r="H33" s="49"/>
      <c r="I33" s="35">
        <f t="shared" ref="I33" si="10">12*I32</f>
        <v>13853.820000000002</v>
      </c>
    </row>
    <row r="34" spans="1:9" x14ac:dyDescent="0.25">
      <c r="A34" s="37" t="s">
        <v>11</v>
      </c>
      <c r="B34" s="38"/>
      <c r="C34" s="26">
        <f>C33-$B33</f>
        <v>6625.7400000000016</v>
      </c>
      <c r="D34" s="26">
        <f>D33-$B33</f>
        <v>7710.7200000000012</v>
      </c>
      <c r="E34" s="26">
        <f>E33-$B33</f>
        <v>4216.3800000000047</v>
      </c>
      <c r="F34" s="26">
        <f>F33-$B33</f>
        <v>4136.5800000000017</v>
      </c>
      <c r="G34" s="49">
        <f>G33-B33</f>
        <v>3591</v>
      </c>
      <c r="H34" s="49"/>
      <c r="I34" s="26">
        <f>I33-$B33</f>
        <v>3011.7000000000025</v>
      </c>
    </row>
    <row r="35" spans="1:9" x14ac:dyDescent="0.25">
      <c r="A35" s="27" t="s">
        <v>12</v>
      </c>
      <c r="B35" s="39"/>
      <c r="C35" s="40" t="s">
        <v>22</v>
      </c>
      <c r="D35" s="41" t="s">
        <v>22</v>
      </c>
      <c r="E35" s="41" t="s">
        <v>22</v>
      </c>
      <c r="F35" s="41" t="s">
        <v>91</v>
      </c>
      <c r="G35" s="30" t="s">
        <v>22</v>
      </c>
      <c r="H35" s="30"/>
      <c r="I35" s="41" t="s">
        <v>22</v>
      </c>
    </row>
    <row r="37" spans="1:9" x14ac:dyDescent="0.25">
      <c r="A37" s="8" t="s">
        <v>110</v>
      </c>
    </row>
    <row r="38" spans="1:9" x14ac:dyDescent="0.25">
      <c r="A38" s="8" t="s">
        <v>117</v>
      </c>
      <c r="F38" s="102"/>
    </row>
    <row r="41" spans="1:9" x14ac:dyDescent="0.25">
      <c r="A41" s="8" t="s">
        <v>14</v>
      </c>
    </row>
    <row r="42" spans="1:9" x14ac:dyDescent="0.25">
      <c r="A42" s="12">
        <v>39669</v>
      </c>
    </row>
  </sheetData>
  <mergeCells count="7">
    <mergeCell ref="I24:I25"/>
    <mergeCell ref="F24:F25"/>
    <mergeCell ref="A24:A25"/>
    <mergeCell ref="B24:B25"/>
    <mergeCell ref="C24:C25"/>
    <mergeCell ref="D24:D25"/>
    <mergeCell ref="E24:E25"/>
  </mergeCells>
  <phoneticPr fontId="3"/>
  <conditionalFormatting sqref="B35:F35">
    <cfRule type="cellIs" dxfId="1" priority="3" stopIfTrue="1" operator="lessThan">
      <formula>0</formula>
    </cfRule>
  </conditionalFormatting>
  <conditionalFormatting sqref="I35">
    <cfRule type="cellIs" dxfId="0" priority="1" stopIfTrue="1" operator="lessThan">
      <formula>0</formula>
    </cfRule>
  </conditionalFormatting>
  <printOptions horizontalCentered="1"/>
  <pageMargins left="0.5" right="0" top="1" bottom="1" header="0.5" footer="0.5"/>
  <pageSetup scale="52"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0"/>
  <sheetViews>
    <sheetView workbookViewId="0">
      <selection activeCell="G8" sqref="G8"/>
    </sheetView>
  </sheetViews>
  <sheetFormatPr defaultColWidth="11" defaultRowHeight="15.75" x14ac:dyDescent="0.25"/>
  <cols>
    <col min="1" max="7" width="20.875" customWidth="1"/>
  </cols>
  <sheetData>
    <row r="1" spans="1:7" x14ac:dyDescent="0.25">
      <c r="A1" s="1" t="s">
        <v>18</v>
      </c>
      <c r="B1" s="1"/>
      <c r="C1" s="1"/>
      <c r="D1" s="1"/>
      <c r="E1" s="1"/>
      <c r="F1" s="1"/>
      <c r="G1" s="1"/>
    </row>
    <row r="2" spans="1:7" x14ac:dyDescent="0.25">
      <c r="A2" s="1" t="s">
        <v>51</v>
      </c>
      <c r="B2" s="1"/>
      <c r="C2" s="1"/>
      <c r="D2" s="1"/>
      <c r="E2" s="1"/>
      <c r="F2" s="1"/>
      <c r="G2" s="1"/>
    </row>
    <row r="3" spans="1:7" x14ac:dyDescent="0.25">
      <c r="A3" s="13" t="s">
        <v>38</v>
      </c>
      <c r="B3" s="2"/>
      <c r="C3" s="2"/>
      <c r="D3" s="2"/>
      <c r="E3" s="2"/>
      <c r="F3" s="2"/>
      <c r="G3" s="2"/>
    </row>
    <row r="4" spans="1:7" x14ac:dyDescent="0.25">
      <c r="B4" s="3"/>
      <c r="C4" s="3"/>
      <c r="D4" s="3"/>
      <c r="E4" s="3"/>
      <c r="F4" s="3"/>
      <c r="G4" s="3"/>
    </row>
    <row r="5" spans="1:7" ht="31.5" x14ac:dyDescent="0.25">
      <c r="A5" s="96"/>
      <c r="B5" s="97" t="s">
        <v>50</v>
      </c>
      <c r="C5" s="98" t="s">
        <v>54</v>
      </c>
      <c r="D5" s="99" t="s">
        <v>62</v>
      </c>
      <c r="E5" s="99" t="s">
        <v>90</v>
      </c>
      <c r="F5" s="99" t="s">
        <v>99</v>
      </c>
      <c r="G5" s="99" t="s">
        <v>111</v>
      </c>
    </row>
    <row r="6" spans="1:7" ht="164.1" customHeight="1" x14ac:dyDescent="0.25">
      <c r="A6" s="67" t="s">
        <v>19</v>
      </c>
      <c r="B6" s="100" t="s">
        <v>20</v>
      </c>
      <c r="C6" s="101" t="s">
        <v>106</v>
      </c>
      <c r="D6" s="101" t="s">
        <v>72</v>
      </c>
      <c r="E6" s="101" t="s">
        <v>116</v>
      </c>
      <c r="F6" s="101" t="s">
        <v>106</v>
      </c>
      <c r="G6" s="101" t="s">
        <v>72</v>
      </c>
    </row>
    <row r="7" spans="1:7" ht="333" customHeight="1" x14ac:dyDescent="0.25">
      <c r="A7" s="67" t="s">
        <v>49</v>
      </c>
      <c r="B7" s="63" t="s">
        <v>13</v>
      </c>
      <c r="C7" s="101" t="s">
        <v>106</v>
      </c>
      <c r="D7" s="101" t="s">
        <v>72</v>
      </c>
      <c r="E7" s="101" t="s">
        <v>116</v>
      </c>
      <c r="F7" s="101" t="s">
        <v>106</v>
      </c>
      <c r="G7" s="101" t="s">
        <v>128</v>
      </c>
    </row>
    <row r="9" spans="1:7" x14ac:dyDescent="0.25">
      <c r="A9" t="s">
        <v>14</v>
      </c>
    </row>
    <row r="10" spans="1:7" x14ac:dyDescent="0.25">
      <c r="A10" s="4">
        <v>39668</v>
      </c>
    </row>
  </sheetData>
  <phoneticPr fontId="3"/>
  <printOptions horizontalCentered="1"/>
  <pageMargins left="0.5" right="0.5" top="0.75" bottom="0.75" header="0.5" footer="0.5"/>
  <pageSetup scale="81"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2"/>
  <sheetViews>
    <sheetView topLeftCell="C1" zoomScale="125" workbookViewId="0">
      <selection activeCell="E2" sqref="E2"/>
    </sheetView>
  </sheetViews>
  <sheetFormatPr defaultColWidth="10.875" defaultRowHeight="15.75" x14ac:dyDescent="0.25"/>
  <cols>
    <col min="1" max="1" width="1.875" style="16" customWidth="1"/>
    <col min="2" max="2" width="26.625" style="16" customWidth="1"/>
    <col min="3" max="4" width="1.625" style="16" customWidth="1"/>
    <col min="5" max="5" width="26.625" style="16" customWidth="1"/>
    <col min="6" max="7" width="1.625" style="16" customWidth="1"/>
    <col min="8" max="8" width="26.625" style="16" customWidth="1"/>
    <col min="9" max="10" width="1.625" style="16" customWidth="1"/>
    <col min="11" max="11" width="26.625" style="16" customWidth="1"/>
    <col min="12" max="13" width="1.625" style="16" customWidth="1"/>
    <col min="14" max="14" width="26.625" style="16" customWidth="1"/>
    <col min="15" max="15" width="1.625" style="16" customWidth="1"/>
    <col min="16" max="16384" width="10.875" style="16"/>
  </cols>
  <sheetData>
    <row r="1" spans="1:15" x14ac:dyDescent="0.25">
      <c r="B1" s="93" t="s">
        <v>17</v>
      </c>
      <c r="C1" s="93"/>
      <c r="D1" s="93"/>
      <c r="E1" s="93"/>
      <c r="F1" s="93"/>
      <c r="G1" s="93"/>
      <c r="H1" s="93"/>
      <c r="I1" s="93"/>
      <c r="J1" s="50"/>
      <c r="K1" s="50"/>
      <c r="L1" s="50"/>
      <c r="M1" s="50"/>
      <c r="N1" s="50"/>
    </row>
    <row r="2" spans="1:15" x14ac:dyDescent="0.25">
      <c r="A2" s="1"/>
      <c r="B2" s="93" t="s">
        <v>52</v>
      </c>
      <c r="C2" s="93"/>
      <c r="D2" s="93"/>
      <c r="E2" s="93"/>
      <c r="F2" s="93"/>
      <c r="G2" s="93"/>
      <c r="H2" s="93"/>
      <c r="I2" s="93"/>
      <c r="J2" s="50"/>
      <c r="K2" s="50"/>
      <c r="L2" s="50"/>
      <c r="M2" s="50"/>
      <c r="N2" s="50"/>
      <c r="O2" s="50"/>
    </row>
    <row r="3" spans="1:15" x14ac:dyDescent="0.25">
      <c r="A3" s="94"/>
      <c r="B3" s="95" t="s">
        <v>38</v>
      </c>
      <c r="C3" s="95"/>
      <c r="D3" s="95"/>
      <c r="E3" s="93"/>
      <c r="F3" s="93"/>
      <c r="G3" s="93"/>
      <c r="H3" s="93"/>
      <c r="I3" s="93"/>
      <c r="J3" s="50"/>
      <c r="K3" s="50"/>
      <c r="L3" s="50"/>
      <c r="M3" s="50"/>
      <c r="N3" s="50"/>
      <c r="O3" s="50"/>
    </row>
    <row r="5" spans="1:15" x14ac:dyDescent="0.25">
      <c r="A5" s="71"/>
      <c r="B5" s="72" t="s">
        <v>16</v>
      </c>
      <c r="C5" s="73"/>
      <c r="D5" s="74"/>
      <c r="E5" s="75" t="s">
        <v>54</v>
      </c>
      <c r="F5" s="76"/>
      <c r="G5" s="77"/>
      <c r="H5" s="72" t="s">
        <v>62</v>
      </c>
      <c r="I5" s="78"/>
      <c r="J5" s="71"/>
      <c r="K5" s="72" t="s">
        <v>99</v>
      </c>
      <c r="L5" s="78"/>
      <c r="M5" s="71"/>
      <c r="N5" s="72" t="s">
        <v>111</v>
      </c>
      <c r="O5" s="78"/>
    </row>
    <row r="6" spans="1:15" ht="47.25" x14ac:dyDescent="0.25">
      <c r="A6" s="79"/>
      <c r="B6" s="80" t="s">
        <v>86</v>
      </c>
      <c r="C6" s="91"/>
      <c r="D6" s="87"/>
      <c r="E6" s="80" t="s">
        <v>75</v>
      </c>
      <c r="F6" s="88"/>
      <c r="G6" s="84"/>
      <c r="H6" s="80" t="s">
        <v>73</v>
      </c>
      <c r="I6" s="81"/>
      <c r="J6" s="79"/>
      <c r="K6" s="80" t="s">
        <v>73</v>
      </c>
      <c r="L6" s="81"/>
      <c r="M6" s="79"/>
      <c r="N6" s="80" t="s">
        <v>73</v>
      </c>
      <c r="O6" s="81"/>
    </row>
    <row r="7" spans="1:15" ht="282" customHeight="1" x14ac:dyDescent="0.25">
      <c r="A7" s="107"/>
      <c r="B7" s="110" t="s">
        <v>87</v>
      </c>
      <c r="C7" s="92"/>
      <c r="D7" s="89"/>
      <c r="E7" s="110" t="s">
        <v>88</v>
      </c>
      <c r="F7" s="90"/>
      <c r="G7" s="85"/>
      <c r="H7" s="110" t="s">
        <v>89</v>
      </c>
      <c r="I7" s="86"/>
      <c r="J7" s="82"/>
      <c r="K7" s="110" t="s">
        <v>107</v>
      </c>
      <c r="L7" s="83"/>
      <c r="M7" s="82"/>
      <c r="N7" s="110" t="s">
        <v>129</v>
      </c>
      <c r="O7" s="83"/>
    </row>
    <row r="8" spans="1:15" ht="120" customHeight="1" x14ac:dyDescent="0.25">
      <c r="A8" s="109"/>
      <c r="B8" s="111"/>
      <c r="C8" s="112"/>
      <c r="D8" s="113"/>
      <c r="E8" s="111"/>
      <c r="F8" s="114"/>
      <c r="G8" s="115"/>
      <c r="H8" s="111"/>
      <c r="I8" s="116"/>
      <c r="J8" s="107"/>
      <c r="K8" s="111"/>
      <c r="L8" s="105"/>
      <c r="M8" s="107"/>
      <c r="N8" s="111"/>
      <c r="O8" s="105"/>
    </row>
    <row r="9" spans="1:15" ht="165" customHeight="1" x14ac:dyDescent="0.25">
      <c r="A9" s="108"/>
      <c r="B9" s="111"/>
      <c r="C9" s="106"/>
      <c r="D9" s="108"/>
      <c r="E9" s="111"/>
      <c r="F9" s="106"/>
      <c r="G9" s="108"/>
      <c r="H9" s="111"/>
      <c r="I9" s="106"/>
      <c r="J9" s="108"/>
      <c r="K9" s="111"/>
      <c r="L9" s="106"/>
      <c r="M9" s="108"/>
      <c r="N9" s="111"/>
      <c r="O9" s="106"/>
    </row>
    <row r="10" spans="1:15" x14ac:dyDescent="0.25">
      <c r="C10" s="18"/>
      <c r="D10" s="18"/>
    </row>
    <row r="11" spans="1:15" x14ac:dyDescent="0.25">
      <c r="B11" s="17" t="s">
        <v>14</v>
      </c>
    </row>
    <row r="12" spans="1:15" x14ac:dyDescent="0.25">
      <c r="B12" s="18">
        <v>39661</v>
      </c>
    </row>
  </sheetData>
  <mergeCells count="15">
    <mergeCell ref="L8:L9"/>
    <mergeCell ref="M8:M9"/>
    <mergeCell ref="A7:A9"/>
    <mergeCell ref="O8:O9"/>
    <mergeCell ref="N7:N9"/>
    <mergeCell ref="B7:B9"/>
    <mergeCell ref="C8:C9"/>
    <mergeCell ref="D8:D9"/>
    <mergeCell ref="E7:E9"/>
    <mergeCell ref="F8:F9"/>
    <mergeCell ref="G8:G9"/>
    <mergeCell ref="H7:H9"/>
    <mergeCell ref="I8:I9"/>
    <mergeCell ref="J8:J9"/>
    <mergeCell ref="K7:K9"/>
  </mergeCells>
  <phoneticPr fontId="3"/>
  <printOptions horizontalCentered="1"/>
  <pageMargins left="0.5" right="0.5" top="0.5" bottom="0.75" header="0.5" footer="0.5"/>
  <pageSetup scale="66"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abSelected="1" zoomScale="125" workbookViewId="0">
      <selection sqref="A1:H3"/>
    </sheetView>
  </sheetViews>
  <sheetFormatPr defaultColWidth="11" defaultRowHeight="15.75" x14ac:dyDescent="0.25"/>
  <sheetData>
    <row r="1" spans="1:8" x14ac:dyDescent="0.25">
      <c r="A1" s="1" t="s">
        <v>15</v>
      </c>
      <c r="B1" s="69"/>
      <c r="C1" s="69"/>
      <c r="D1" s="69"/>
      <c r="E1" s="69"/>
      <c r="F1" s="69"/>
      <c r="G1" s="69"/>
      <c r="H1" s="69"/>
    </row>
    <row r="2" spans="1:8" x14ac:dyDescent="0.25">
      <c r="A2" s="1" t="s">
        <v>53</v>
      </c>
      <c r="B2" s="69"/>
      <c r="C2" s="69"/>
      <c r="D2" s="69"/>
      <c r="E2" s="69"/>
      <c r="F2" s="69"/>
      <c r="G2" s="69"/>
      <c r="H2" s="69"/>
    </row>
    <row r="3" spans="1:8" x14ac:dyDescent="0.25">
      <c r="A3" s="70" t="s">
        <v>38</v>
      </c>
      <c r="B3" s="69"/>
      <c r="C3" s="69"/>
      <c r="D3" s="69"/>
      <c r="E3" s="69"/>
      <c r="F3" s="69"/>
      <c r="G3" s="69"/>
      <c r="H3" s="69"/>
    </row>
    <row r="5" spans="1:8" ht="44.25" x14ac:dyDescent="0.25">
      <c r="A5" s="19" t="s">
        <v>23</v>
      </c>
      <c r="B5" s="19" t="s">
        <v>56</v>
      </c>
      <c r="C5" s="19" t="s">
        <v>58</v>
      </c>
      <c r="D5" s="19" t="s">
        <v>57</v>
      </c>
      <c r="E5" s="19" t="s">
        <v>65</v>
      </c>
      <c r="F5" s="19" t="s">
        <v>98</v>
      </c>
      <c r="G5" s="19" t="s">
        <v>99</v>
      </c>
      <c r="H5" s="19" t="s">
        <v>111</v>
      </c>
    </row>
    <row r="6" spans="1:8" x14ac:dyDescent="0.25">
      <c r="A6" s="60" t="s">
        <v>24</v>
      </c>
      <c r="B6" s="61">
        <v>0.09</v>
      </c>
      <c r="C6" s="61">
        <v>1</v>
      </c>
      <c r="D6" s="61">
        <v>0.43</v>
      </c>
      <c r="E6" s="61">
        <v>0.09</v>
      </c>
      <c r="F6" s="61">
        <v>0.09</v>
      </c>
      <c r="G6" s="61">
        <v>0.09</v>
      </c>
      <c r="H6" s="61">
        <v>0.09</v>
      </c>
    </row>
    <row r="7" spans="1:8" x14ac:dyDescent="0.25">
      <c r="A7" s="60" t="s">
        <v>25</v>
      </c>
      <c r="B7" s="61">
        <v>0.1</v>
      </c>
      <c r="C7" s="61">
        <v>1.25</v>
      </c>
      <c r="D7" s="61">
        <v>0.55000000000000004</v>
      </c>
      <c r="E7" s="61">
        <v>0.1</v>
      </c>
      <c r="F7" s="61">
        <v>0.1</v>
      </c>
      <c r="G7" s="61">
        <v>0.1</v>
      </c>
      <c r="H7" s="61">
        <v>0.1</v>
      </c>
    </row>
    <row r="8" spans="1:8" x14ac:dyDescent="0.25">
      <c r="A8" s="60" t="s">
        <v>26</v>
      </c>
      <c r="B8" s="61">
        <v>0.14000000000000001</v>
      </c>
      <c r="C8" s="61">
        <v>1.75</v>
      </c>
      <c r="D8" s="61">
        <v>0.79</v>
      </c>
      <c r="E8" s="61">
        <v>0.14000000000000001</v>
      </c>
      <c r="F8" s="61">
        <v>0.14000000000000001</v>
      </c>
      <c r="G8" s="61">
        <v>0.14000000000000001</v>
      </c>
      <c r="H8" s="61">
        <v>0.14000000000000001</v>
      </c>
    </row>
    <row r="9" spans="1:8" x14ac:dyDescent="0.25">
      <c r="A9" s="60" t="s">
        <v>27</v>
      </c>
      <c r="B9" s="61">
        <v>0.21</v>
      </c>
      <c r="C9" s="61">
        <v>2.5</v>
      </c>
      <c r="D9" s="61">
        <v>1.1399999999999999</v>
      </c>
      <c r="E9" s="61">
        <v>0.21</v>
      </c>
      <c r="F9" s="61">
        <v>0.21</v>
      </c>
      <c r="G9" s="61">
        <v>0.21</v>
      </c>
      <c r="H9" s="61">
        <v>0.21</v>
      </c>
    </row>
    <row r="10" spans="1:8" x14ac:dyDescent="0.25">
      <c r="A10" s="60" t="s">
        <v>28</v>
      </c>
      <c r="B10" s="61">
        <v>0.38</v>
      </c>
      <c r="C10" s="61">
        <v>4</v>
      </c>
      <c r="D10" s="61">
        <v>1.78</v>
      </c>
      <c r="E10" s="61">
        <v>0.38</v>
      </c>
      <c r="F10" s="61">
        <v>0.38</v>
      </c>
      <c r="G10" s="61">
        <v>0.38</v>
      </c>
      <c r="H10" s="61">
        <v>0.38</v>
      </c>
    </row>
    <row r="11" spans="1:8" x14ac:dyDescent="0.25">
      <c r="A11" s="60" t="s">
        <v>29</v>
      </c>
      <c r="B11" s="61">
        <v>0.57999999999999996</v>
      </c>
      <c r="C11" s="61">
        <v>6.4</v>
      </c>
      <c r="D11" s="61">
        <v>2.77</v>
      </c>
      <c r="E11" s="61">
        <v>0.57999999999999996</v>
      </c>
      <c r="F11" s="61">
        <v>0.57999999999999996</v>
      </c>
      <c r="G11" s="61">
        <v>0.57999999999999996</v>
      </c>
      <c r="H11" s="61">
        <v>0.57999999999999996</v>
      </c>
    </row>
    <row r="12" spans="1:8" x14ac:dyDescent="0.25">
      <c r="A12" s="60" t="s">
        <v>30</v>
      </c>
      <c r="B12" s="61">
        <v>0.94</v>
      </c>
      <c r="C12" s="61">
        <v>9.85</v>
      </c>
      <c r="D12" s="61">
        <v>4.25</v>
      </c>
      <c r="E12" s="61">
        <v>0.94</v>
      </c>
      <c r="F12" s="61">
        <v>0.94</v>
      </c>
      <c r="G12" s="61">
        <v>0.94</v>
      </c>
      <c r="H12" s="61">
        <v>0.94</v>
      </c>
    </row>
    <row r="13" spans="1:8" x14ac:dyDescent="0.25">
      <c r="A13" s="60" t="s">
        <v>31</v>
      </c>
      <c r="B13" s="61">
        <v>1.07</v>
      </c>
      <c r="C13" s="61">
        <v>15.4</v>
      </c>
      <c r="D13" s="61">
        <v>7.26</v>
      </c>
      <c r="E13" s="61">
        <v>1.07</v>
      </c>
      <c r="F13" s="61">
        <v>1.07</v>
      </c>
      <c r="G13" s="61">
        <v>1.07</v>
      </c>
      <c r="H13" s="61">
        <v>1.07</v>
      </c>
    </row>
    <row r="14" spans="1:8" x14ac:dyDescent="0.25">
      <c r="A14" s="60" t="s">
        <v>32</v>
      </c>
      <c r="B14" s="61">
        <v>1.51</v>
      </c>
      <c r="C14" s="61">
        <v>26.75</v>
      </c>
      <c r="D14" s="61">
        <v>12.41</v>
      </c>
      <c r="E14" s="61">
        <v>1.51</v>
      </c>
      <c r="F14" s="61">
        <v>1.51</v>
      </c>
      <c r="G14" s="61">
        <v>1.51</v>
      </c>
      <c r="H14" s="61">
        <v>1.51</v>
      </c>
    </row>
    <row r="15" spans="1:8" x14ac:dyDescent="0.25">
      <c r="A15" s="62" t="s">
        <v>59</v>
      </c>
      <c r="B15" s="61">
        <v>3.52</v>
      </c>
      <c r="C15" s="61">
        <v>47.75</v>
      </c>
      <c r="D15" s="61">
        <v>22.1</v>
      </c>
      <c r="E15" s="61">
        <v>3.52</v>
      </c>
      <c r="F15" s="61">
        <v>3.52</v>
      </c>
      <c r="G15" s="61">
        <v>3.52</v>
      </c>
      <c r="H15" s="61">
        <v>3.52</v>
      </c>
    </row>
    <row r="16" spans="1:8" x14ac:dyDescent="0.25">
      <c r="A16" s="62" t="s">
        <v>60</v>
      </c>
      <c r="B16" s="61">
        <v>3.52</v>
      </c>
      <c r="C16" s="61">
        <v>93.6</v>
      </c>
      <c r="D16" s="61">
        <v>44.26</v>
      </c>
      <c r="E16" s="61">
        <v>3.52</v>
      </c>
      <c r="F16" s="61">
        <v>3.52</v>
      </c>
      <c r="G16" s="61">
        <v>3.52</v>
      </c>
      <c r="H16" s="61">
        <v>3.52</v>
      </c>
    </row>
    <row r="17" spans="1:8" ht="31.5" x14ac:dyDescent="0.25">
      <c r="A17" s="63" t="s">
        <v>33</v>
      </c>
      <c r="B17" s="64">
        <v>0.6</v>
      </c>
      <c r="C17" s="65" t="s">
        <v>61</v>
      </c>
      <c r="D17" s="66"/>
      <c r="E17" s="67" t="s">
        <v>66</v>
      </c>
      <c r="F17" s="68">
        <v>0.6</v>
      </c>
      <c r="G17" s="68" t="s">
        <v>66</v>
      </c>
      <c r="H17" s="68" t="s">
        <v>118</v>
      </c>
    </row>
    <row r="18" spans="1:8" x14ac:dyDescent="0.25">
      <c r="A18" s="5"/>
    </row>
    <row r="19" spans="1:8" x14ac:dyDescent="0.25">
      <c r="A19" s="14" t="s">
        <v>14</v>
      </c>
    </row>
    <row r="20" spans="1:8" x14ac:dyDescent="0.25">
      <c r="A20" s="15">
        <v>39669</v>
      </c>
    </row>
  </sheetData>
  <pageMargins left="0.75" right="0.75" top="1" bottom="1" header="0.5" footer="0.5"/>
  <pageSetup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benefits &amp; premium</vt:lpstr>
      <vt:lpstr>life exclusions</vt:lpstr>
      <vt:lpstr>AD&amp;D exclusions</vt:lpstr>
      <vt:lpstr>voluntary life rates</vt:lpstr>
      <vt:lpstr>'AD&amp;D exclusions'!Print_Titles</vt:lpstr>
    </vt:vector>
  </TitlesOfParts>
  <Company>The Rhodes Insurance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 Cestaro</dc:creator>
  <cp:lastModifiedBy>Schneider, Tom</cp:lastModifiedBy>
  <cp:lastPrinted>2012-08-23T14:28:41Z</cp:lastPrinted>
  <dcterms:created xsi:type="dcterms:W3CDTF">2007-07-24T13:44:10Z</dcterms:created>
  <dcterms:modified xsi:type="dcterms:W3CDTF">2012-08-23T14:28:55Z</dcterms:modified>
</cp:coreProperties>
</file>